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ALUD\Calendario de Difusión\2025\"/>
    </mc:Choice>
  </mc:AlternateContent>
  <bookViews>
    <workbookView xWindow="0" yWindow="0" windowWidth="21600" windowHeight="9435"/>
  </bookViews>
  <sheets>
    <sheet name="CAMAS " sheetId="1" r:id="rId1"/>
  </sheets>
  <calcPr calcId="152511"/>
</workbook>
</file>

<file path=xl/calcChain.xml><?xml version="1.0" encoding="utf-8"?>
<calcChain xmlns="http://schemas.openxmlformats.org/spreadsheetml/2006/main">
  <c r="E14" i="1" l="1"/>
  <c r="D14" i="1" l="1"/>
  <c r="D13" i="1" s="1"/>
  <c r="E30" i="1" l="1"/>
  <c r="D12" i="1"/>
  <c r="E29" i="1" l="1"/>
  <c r="F29" i="1"/>
  <c r="F30" i="1"/>
  <c r="E31" i="1"/>
  <c r="F31" i="1"/>
  <c r="E32" i="1"/>
  <c r="F32" i="1"/>
  <c r="E16" i="1"/>
  <c r="F16" i="1"/>
  <c r="E17" i="1"/>
  <c r="F17" i="1"/>
  <c r="E18" i="1"/>
  <c r="F18" i="1"/>
  <c r="E19" i="1"/>
  <c r="E20" i="1"/>
  <c r="F20" i="1"/>
  <c r="E21" i="1"/>
  <c r="F21" i="1" s="1"/>
  <c r="E22" i="1"/>
  <c r="F22" i="1"/>
  <c r="E23" i="1"/>
  <c r="F23" i="1" s="1"/>
  <c r="E24" i="1"/>
  <c r="F24" i="1"/>
  <c r="E25" i="1"/>
  <c r="F25" i="1" s="1"/>
  <c r="E26" i="1"/>
  <c r="F26" i="1"/>
  <c r="E27" i="1"/>
  <c r="F27" i="1" s="1"/>
  <c r="E28" i="1"/>
  <c r="F28" i="1"/>
  <c r="E15" i="1"/>
  <c r="F15" i="1" s="1"/>
  <c r="R13" i="1"/>
  <c r="R12" i="1"/>
  <c r="Q14" i="1"/>
  <c r="Q13" i="1" s="1"/>
  <c r="Q12" i="1" s="1"/>
  <c r="F19" i="1"/>
  <c r="G14" i="1"/>
  <c r="G13" i="1" s="1"/>
  <c r="G12" i="1" s="1"/>
  <c r="H14" i="1"/>
  <c r="H13" i="1"/>
  <c r="H12" i="1" s="1"/>
  <c r="I14" i="1"/>
  <c r="I13" i="1"/>
  <c r="I12" i="1"/>
  <c r="J14" i="1"/>
  <c r="J13" i="1"/>
  <c r="J12" i="1"/>
  <c r="K14" i="1"/>
  <c r="K13" i="1" s="1"/>
  <c r="K12" i="1" s="1"/>
  <c r="L14" i="1"/>
  <c r="L13" i="1"/>
  <c r="L12" i="1" s="1"/>
  <c r="M14" i="1"/>
  <c r="M13" i="1" s="1"/>
  <c r="M12" i="1" s="1"/>
  <c r="N14" i="1"/>
  <c r="N13" i="1" s="1"/>
  <c r="N12" i="1" s="1"/>
  <c r="O14" i="1"/>
  <c r="O13" i="1"/>
  <c r="O12" i="1" s="1"/>
  <c r="P14" i="1"/>
  <c r="P13" i="1"/>
  <c r="P12" i="1"/>
  <c r="E13" i="1" l="1"/>
  <c r="F14" i="1"/>
  <c r="F13" i="1" l="1"/>
  <c r="E12" i="1"/>
  <c r="F12" i="1" s="1"/>
</calcChain>
</file>

<file path=xl/sharedStrings.xml><?xml version="1.0" encoding="utf-8"?>
<sst xmlns="http://schemas.openxmlformats.org/spreadsheetml/2006/main" count="110" uniqueCount="50">
  <si>
    <t>Ngäbe Buglé</t>
  </si>
  <si>
    <t>Kuna Yala</t>
  </si>
  <si>
    <t>Bocas del    Toro</t>
  </si>
  <si>
    <t>Instituto Nacional de Estadística y Censo</t>
  </si>
  <si>
    <t>República de Panamá</t>
  </si>
  <si>
    <t>(P) Cifras preliminares.</t>
  </si>
  <si>
    <t>Herrera</t>
  </si>
  <si>
    <t xml:space="preserve">Panamá Oeste   </t>
  </si>
  <si>
    <t>Camas</t>
  </si>
  <si>
    <t>Cunas de recién nacidos</t>
  </si>
  <si>
    <t xml:space="preserve">CONTRALORÍA GENERAL DE LA REPÚBLICA </t>
  </si>
  <si>
    <t>Variación porcentual</t>
  </si>
  <si>
    <t>Años</t>
  </si>
  <si>
    <t>- Cantidad nula o cero.</t>
  </si>
  <si>
    <t>TOTAL</t>
  </si>
  <si>
    <t>Camas de hospitalización</t>
  </si>
  <si>
    <t>Medicina General</t>
  </si>
  <si>
    <t>Medicina Interna</t>
  </si>
  <si>
    <t>Ginecología</t>
  </si>
  <si>
    <t>Obstetricia</t>
  </si>
  <si>
    <t>Pediatría</t>
  </si>
  <si>
    <t>Cirugía</t>
  </si>
  <si>
    <t>Ortopedia</t>
  </si>
  <si>
    <t>Oftalmología</t>
  </si>
  <si>
    <t>Otorrinolaringología</t>
  </si>
  <si>
    <t>Psiquiatría</t>
  </si>
  <si>
    <t>Neumología</t>
  </si>
  <si>
    <t>Cardiología</t>
  </si>
  <si>
    <t>Urología</t>
  </si>
  <si>
    <t>Otros (3)</t>
  </si>
  <si>
    <t>Camas de observación</t>
  </si>
  <si>
    <t>Camas de recobro</t>
  </si>
  <si>
    <t>Camas de cuidados intensivos</t>
  </si>
  <si>
    <t>(3) Se refiere a las camas en los servicios de geriatría y otros de servicios no especificados.</t>
  </si>
  <si>
    <t>2024 (P)</t>
  </si>
  <si>
    <t>-</t>
  </si>
  <si>
    <t xml:space="preserve">Vera-  guas </t>
  </si>
  <si>
    <t xml:space="preserve">Provincia y comarca indígena </t>
  </si>
  <si>
    <t xml:space="preserve">CAMAS EN LAS INSTALACIONES DE SALUD EN LA REPÚBLICA, POR PROVINCIA Y COMARCA INDÍGENA, SEGÚN SERVICIO: AÑOS 2023-24 </t>
  </si>
  <si>
    <t xml:space="preserve">Panamá    </t>
  </si>
  <si>
    <t>Fuente: Los datos publicados corresponden a la información recopilada en las instalaciones de salud de la República.</t>
  </si>
  <si>
    <t>Coclé</t>
  </si>
  <si>
    <t>Colón</t>
  </si>
  <si>
    <t>Chiriquí</t>
  </si>
  <si>
    <t>Darién</t>
  </si>
  <si>
    <t>Los Santos</t>
  </si>
  <si>
    <t xml:space="preserve">Servicio (2) </t>
  </si>
  <si>
    <t>(1) Incluye cunas.</t>
  </si>
  <si>
    <t>(2) Corresponden a la cantidad de camas disponibles para la atención de pacientes, clasificadas según el tipo de servicio o especialidad.</t>
  </si>
  <si>
    <t>Camas en la instalaciones de salud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</si>
</sst>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 style="thin">
        <color theme="1"/>
      </left>
      <right style="thin">
        <color theme="0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Fill="1" applyBorder="1"/>
    <xf numFmtId="3" fontId="5" fillId="0" borderId="1" xfId="0" applyNumberFormat="1" applyFont="1" applyFill="1" applyBorder="1" applyAlignment="1" applyProtection="1">
      <alignment horizontal="right"/>
    </xf>
    <xf numFmtId="3" fontId="5" fillId="0" borderId="2" xfId="0" applyNumberFormat="1" applyFont="1" applyFill="1" applyBorder="1" applyAlignment="1" applyProtection="1">
      <alignment horizontal="right"/>
    </xf>
    <xf numFmtId="164" fontId="1" fillId="0" borderId="1" xfId="0" applyNumberFormat="1" applyFont="1" applyFill="1" applyBorder="1"/>
    <xf numFmtId="3" fontId="5" fillId="0" borderId="2" xfId="0" applyNumberFormat="1" applyFont="1" applyFill="1" applyBorder="1" applyAlignment="1" applyProtection="1">
      <alignment horizontal="right" vertical="center"/>
    </xf>
    <xf numFmtId="0" fontId="1" fillId="0" borderId="3" xfId="0" applyFont="1" applyBorder="1"/>
    <xf numFmtId="0" fontId="1" fillId="0" borderId="2" xfId="0" applyFont="1" applyBorder="1"/>
    <xf numFmtId="3" fontId="2" fillId="0" borderId="4" xfId="0" applyNumberFormat="1" applyFont="1" applyFill="1" applyBorder="1" applyAlignment="1" applyProtection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 applyProtection="1">
      <alignment horizontal="right"/>
    </xf>
    <xf numFmtId="3" fontId="3" fillId="0" borderId="5" xfId="0" applyNumberFormat="1" applyFont="1" applyBorder="1" applyAlignment="1">
      <alignment horizontal="right"/>
    </xf>
    <xf numFmtId="3" fontId="4" fillId="0" borderId="4" xfId="0" applyNumberFormat="1" applyFont="1" applyFill="1" applyBorder="1" applyAlignment="1" applyProtection="1">
      <alignment horizontal="right"/>
    </xf>
    <xf numFmtId="0" fontId="6" fillId="0" borderId="0" xfId="0" applyFont="1" applyAlignment="1">
      <alignment vertical="center"/>
    </xf>
    <xf numFmtId="0" fontId="1" fillId="0" borderId="0" xfId="0" applyFont="1" applyAlignment="1"/>
    <xf numFmtId="0" fontId="6" fillId="0" borderId="0" xfId="0" applyFont="1" applyFill="1" applyAlignment="1">
      <alignment horizontal="center"/>
    </xf>
    <xf numFmtId="3" fontId="3" fillId="0" borderId="5" xfId="0" applyNumberFormat="1" applyFont="1" applyFill="1" applyBorder="1" applyAlignment="1">
      <alignment horizontal="right"/>
    </xf>
    <xf numFmtId="0" fontId="1" fillId="0" borderId="0" xfId="0" applyFont="1" applyFill="1" applyAlignment="1" applyProtection="1">
      <alignment horizontal="left"/>
    </xf>
    <xf numFmtId="0" fontId="6" fillId="0" borderId="0" xfId="0" applyFont="1" applyAlignment="1"/>
    <xf numFmtId="49" fontId="1" fillId="0" borderId="0" xfId="0" applyNumberFormat="1" applyFont="1" applyFill="1" applyBorder="1" applyAlignment="1">
      <alignment horizontal="left"/>
    </xf>
    <xf numFmtId="0" fontId="6" fillId="0" borderId="0" xfId="0" applyFont="1"/>
    <xf numFmtId="3" fontId="6" fillId="0" borderId="0" xfId="0" applyNumberFormat="1" applyFont="1"/>
    <xf numFmtId="0" fontId="6" fillId="0" borderId="6" xfId="0" applyFont="1" applyBorder="1"/>
    <xf numFmtId="3" fontId="1" fillId="0" borderId="5" xfId="0" applyNumberFormat="1" applyFont="1" applyFill="1" applyBorder="1" applyAlignment="1">
      <alignment horizontal="right"/>
    </xf>
    <xf numFmtId="165" fontId="1" fillId="0" borderId="0" xfId="0" applyNumberFormat="1" applyFont="1" applyFill="1" applyAlignment="1">
      <alignment horizontal="right"/>
    </xf>
    <xf numFmtId="3" fontId="6" fillId="0" borderId="4" xfId="0" applyNumberFormat="1" applyFont="1" applyFill="1" applyBorder="1" applyAlignment="1" applyProtection="1">
      <alignment horizontal="right"/>
    </xf>
    <xf numFmtId="3" fontId="6" fillId="0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>
      <alignment horizontal="right"/>
    </xf>
    <xf numFmtId="0" fontId="2" fillId="0" borderId="5" xfId="0" applyFont="1" applyFill="1" applyBorder="1"/>
    <xf numFmtId="3" fontId="2" fillId="0" borderId="0" xfId="0" applyNumberFormat="1" applyFont="1" applyFill="1" applyBorder="1"/>
    <xf numFmtId="0" fontId="2" fillId="0" borderId="4" xfId="0" applyFont="1" applyFill="1" applyBorder="1"/>
    <xf numFmtId="0" fontId="1" fillId="0" borderId="5" xfId="0" applyFont="1" applyBorder="1"/>
    <xf numFmtId="165" fontId="6" fillId="0" borderId="0" xfId="0" applyNumberFormat="1" applyFont="1"/>
    <xf numFmtId="0" fontId="4" fillId="0" borderId="0" xfId="0" applyFont="1" applyFill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Alignment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2" borderId="1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zoomScaleNormal="100" workbookViewId="0">
      <selection sqref="A1:R1"/>
    </sheetView>
  </sheetViews>
  <sheetFormatPr baseColWidth="10" defaultRowHeight="12.75" x14ac:dyDescent="0.2"/>
  <cols>
    <col min="1" max="2" width="1.7109375" style="23" customWidth="1"/>
    <col min="3" max="3" width="23.85546875" style="23" customWidth="1"/>
    <col min="4" max="5" width="10" style="23" customWidth="1"/>
    <col min="6" max="6" width="10.7109375" style="23" customWidth="1"/>
    <col min="7" max="9" width="8.7109375" style="23" customWidth="1"/>
    <col min="10" max="18" width="8.85546875" style="23" customWidth="1"/>
    <col min="19" max="16384" width="11.42578125" style="23"/>
  </cols>
  <sheetData>
    <row r="1" spans="1:26" ht="15" customHeight="1" x14ac:dyDescent="0.2">
      <c r="A1" s="51" t="s">
        <v>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26" ht="15" customHeight="1" x14ac:dyDescent="0.2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26" ht="15" customHeight="1" x14ac:dyDescent="0.2">
      <c r="A3" s="53" t="s">
        <v>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26" ht="9.9499999999999993" customHeight="1" x14ac:dyDescent="0.2">
      <c r="C4" s="18"/>
    </row>
    <row r="5" spans="1:26" s="21" customFormat="1" ht="16.5" customHeight="1" x14ac:dyDescent="0.2">
      <c r="A5" s="52" t="s">
        <v>38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17"/>
      <c r="T5" s="17"/>
      <c r="U5" s="17"/>
      <c r="V5" s="17"/>
      <c r="W5" s="17"/>
      <c r="X5" s="17"/>
      <c r="Y5" s="17"/>
      <c r="Z5" s="17"/>
    </row>
    <row r="6" spans="1:26" ht="9.9499999999999993" customHeight="1" x14ac:dyDescent="0.2">
      <c r="D6" s="1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7"/>
      <c r="T6" s="17"/>
      <c r="U6" s="17"/>
      <c r="V6" s="17"/>
      <c r="W6" s="17"/>
      <c r="X6" s="17"/>
      <c r="Y6" s="17"/>
      <c r="Z6" s="17"/>
    </row>
    <row r="7" spans="1:26" ht="20.100000000000001" customHeight="1" x14ac:dyDescent="0.2">
      <c r="A7" s="42" t="s">
        <v>46</v>
      </c>
      <c r="B7" s="39"/>
      <c r="C7" s="39"/>
      <c r="D7" s="38" t="s">
        <v>49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54"/>
    </row>
    <row r="8" spans="1:26" ht="20.100000000000001" customHeight="1" x14ac:dyDescent="0.2">
      <c r="A8" s="42"/>
      <c r="B8" s="39"/>
      <c r="C8" s="39"/>
      <c r="D8" s="39" t="s">
        <v>12</v>
      </c>
      <c r="E8" s="39"/>
      <c r="F8" s="39" t="s">
        <v>11</v>
      </c>
      <c r="G8" s="39" t="s">
        <v>37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43"/>
    </row>
    <row r="9" spans="1:26" ht="24.95" customHeight="1" x14ac:dyDescent="0.2">
      <c r="A9" s="42"/>
      <c r="B9" s="39"/>
      <c r="C9" s="39"/>
      <c r="D9" s="39">
        <v>2023</v>
      </c>
      <c r="E9" s="39" t="s">
        <v>34</v>
      </c>
      <c r="F9" s="39"/>
      <c r="G9" s="38" t="s">
        <v>2</v>
      </c>
      <c r="H9" s="38" t="s">
        <v>41</v>
      </c>
      <c r="I9" s="38" t="s">
        <v>42</v>
      </c>
      <c r="J9" s="38" t="s">
        <v>43</v>
      </c>
      <c r="K9" s="38" t="s">
        <v>44</v>
      </c>
      <c r="L9" s="38" t="s">
        <v>6</v>
      </c>
      <c r="M9" s="38" t="s">
        <v>45</v>
      </c>
      <c r="N9" s="38" t="s">
        <v>39</v>
      </c>
      <c r="O9" s="38" t="s">
        <v>7</v>
      </c>
      <c r="P9" s="38" t="s">
        <v>36</v>
      </c>
      <c r="Q9" s="49" t="s">
        <v>1</v>
      </c>
      <c r="R9" s="40" t="s">
        <v>0</v>
      </c>
    </row>
    <row r="10" spans="1:26" ht="24.95" customHeight="1" x14ac:dyDescent="0.2">
      <c r="A10" s="42"/>
      <c r="B10" s="39"/>
      <c r="C10" s="39"/>
      <c r="D10" s="39"/>
      <c r="E10" s="39"/>
      <c r="F10" s="39"/>
      <c r="G10" s="38"/>
      <c r="H10" s="38"/>
      <c r="I10" s="38"/>
      <c r="J10" s="38"/>
      <c r="K10" s="38"/>
      <c r="L10" s="38"/>
      <c r="M10" s="38"/>
      <c r="N10" s="39"/>
      <c r="O10" s="39"/>
      <c r="P10" s="39"/>
      <c r="Q10" s="50"/>
      <c r="R10" s="41"/>
    </row>
    <row r="11" spans="1:26" ht="12.2" customHeight="1" x14ac:dyDescent="0.2">
      <c r="C11" s="4"/>
      <c r="D11" s="31"/>
      <c r="E11" s="31"/>
      <c r="F11" s="32"/>
      <c r="G11" s="33"/>
      <c r="H11" s="33"/>
      <c r="I11" s="33"/>
      <c r="J11" s="33"/>
      <c r="K11" s="33"/>
      <c r="L11" s="33"/>
      <c r="M11" s="33"/>
      <c r="N11" s="33"/>
      <c r="O11" s="34"/>
      <c r="P11" s="33"/>
      <c r="Q11" s="33"/>
      <c r="R11" s="33"/>
    </row>
    <row r="12" spans="1:26" ht="21" customHeight="1" x14ac:dyDescent="0.2">
      <c r="A12" s="36" t="s">
        <v>14</v>
      </c>
      <c r="B12" s="36"/>
      <c r="C12" s="37"/>
      <c r="D12" s="13">
        <f>SUM(D13,D32)</f>
        <v>8699</v>
      </c>
      <c r="E12" s="13">
        <f>SUM(E13,E32)</f>
        <v>7983</v>
      </c>
      <c r="F12" s="27">
        <f>((E12-D12)/D12)*100</f>
        <v>-8.2308311300149448</v>
      </c>
      <c r="G12" s="13">
        <f t="shared" ref="G12:R12" si="0">SUM(G13,G32)</f>
        <v>310</v>
      </c>
      <c r="H12" s="13">
        <f t="shared" si="0"/>
        <v>432</v>
      </c>
      <c r="I12" s="13">
        <f t="shared" si="0"/>
        <v>345</v>
      </c>
      <c r="J12" s="13">
        <f t="shared" si="0"/>
        <v>1655</v>
      </c>
      <c r="K12" s="13">
        <f t="shared" si="0"/>
        <v>150</v>
      </c>
      <c r="L12" s="13">
        <f t="shared" si="0"/>
        <v>409</v>
      </c>
      <c r="M12" s="13">
        <f t="shared" si="0"/>
        <v>266</v>
      </c>
      <c r="N12" s="13">
        <f t="shared" si="0"/>
        <v>3363</v>
      </c>
      <c r="O12" s="15">
        <f t="shared" si="0"/>
        <v>395</v>
      </c>
      <c r="P12" s="13">
        <f t="shared" si="0"/>
        <v>542</v>
      </c>
      <c r="Q12" s="13">
        <f t="shared" si="0"/>
        <v>54</v>
      </c>
      <c r="R12" s="15">
        <f t="shared" si="0"/>
        <v>62</v>
      </c>
      <c r="S12" s="24"/>
      <c r="T12" s="24"/>
      <c r="U12" s="24"/>
      <c r="V12" s="24"/>
      <c r="W12" s="24"/>
      <c r="X12" s="24"/>
    </row>
    <row r="13" spans="1:26" ht="20.100000000000001" customHeight="1" x14ac:dyDescent="0.2">
      <c r="A13" s="23" t="s">
        <v>8</v>
      </c>
      <c r="C13" s="20"/>
      <c r="D13" s="14">
        <f>SUM(D14,D29:D31)</f>
        <v>7896</v>
      </c>
      <c r="E13" s="14">
        <f>SUM(E14,E29:E31)</f>
        <v>7205</v>
      </c>
      <c r="F13" s="27">
        <f>((E13-D13)/D13)*100</f>
        <v>-8.7512664640324207</v>
      </c>
      <c r="G13" s="13">
        <f t="shared" ref="G13:Q13" si="1">SUM(G14,G29:G31)</f>
        <v>276</v>
      </c>
      <c r="H13" s="13">
        <f t="shared" si="1"/>
        <v>404</v>
      </c>
      <c r="I13" s="13">
        <f t="shared" si="1"/>
        <v>297</v>
      </c>
      <c r="J13" s="13">
        <f t="shared" si="1"/>
        <v>1537</v>
      </c>
      <c r="K13" s="13">
        <f t="shared" si="1"/>
        <v>137</v>
      </c>
      <c r="L13" s="13">
        <f t="shared" si="1"/>
        <v>371</v>
      </c>
      <c r="M13" s="13">
        <f t="shared" si="1"/>
        <v>234</v>
      </c>
      <c r="N13" s="13">
        <f t="shared" si="1"/>
        <v>2979</v>
      </c>
      <c r="O13" s="15">
        <f t="shared" si="1"/>
        <v>370</v>
      </c>
      <c r="P13" s="13">
        <f t="shared" si="1"/>
        <v>510</v>
      </c>
      <c r="Q13" s="13">
        <f t="shared" si="1"/>
        <v>47</v>
      </c>
      <c r="R13" s="15">
        <f>SUM(R14,R29:R31)</f>
        <v>43</v>
      </c>
      <c r="S13" s="24"/>
      <c r="T13" s="35"/>
      <c r="U13" s="24"/>
      <c r="V13" s="24"/>
      <c r="W13" s="24"/>
      <c r="X13" s="24"/>
    </row>
    <row r="14" spans="1:26" ht="18.95" customHeight="1" x14ac:dyDescent="0.2">
      <c r="B14" s="45" t="s">
        <v>15</v>
      </c>
      <c r="C14" s="46"/>
      <c r="D14" s="14">
        <f>SUM(D15:D28)</f>
        <v>6234</v>
      </c>
      <c r="E14" s="14">
        <f>SUM(E15:E28)</f>
        <v>5505</v>
      </c>
      <c r="F14" s="27">
        <f>((E14-D14)/D14)*100</f>
        <v>-11.693936477382099</v>
      </c>
      <c r="G14" s="13">
        <f t="shared" ref="G14:P14" si="2">SUM(G15:G28)</f>
        <v>202</v>
      </c>
      <c r="H14" s="13">
        <f t="shared" si="2"/>
        <v>310</v>
      </c>
      <c r="I14" s="13">
        <f t="shared" si="2"/>
        <v>234</v>
      </c>
      <c r="J14" s="13">
        <f t="shared" si="2"/>
        <v>1307</v>
      </c>
      <c r="K14" s="13">
        <f t="shared" si="2"/>
        <v>103</v>
      </c>
      <c r="L14" s="13">
        <f t="shared" si="2"/>
        <v>283</v>
      </c>
      <c r="M14" s="13">
        <f t="shared" si="2"/>
        <v>176</v>
      </c>
      <c r="N14" s="13">
        <f t="shared" si="2"/>
        <v>2163</v>
      </c>
      <c r="O14" s="15">
        <f t="shared" si="2"/>
        <v>301</v>
      </c>
      <c r="P14" s="13">
        <f t="shared" si="2"/>
        <v>401</v>
      </c>
      <c r="Q14" s="13">
        <f>SUM(Q15:Q28)</f>
        <v>25</v>
      </c>
      <c r="R14" s="15" t="s">
        <v>35</v>
      </c>
      <c r="T14" s="35"/>
    </row>
    <row r="15" spans="1:26" ht="15.95" customHeight="1" x14ac:dyDescent="0.2">
      <c r="C15" s="1" t="s">
        <v>16</v>
      </c>
      <c r="D15" s="26">
        <v>310</v>
      </c>
      <c r="E15" s="19">
        <f>SUM(G15:R15)</f>
        <v>356</v>
      </c>
      <c r="F15" s="27">
        <f t="shared" ref="F15:F32" si="3">((E15-D15)/D15)*100</f>
        <v>14.838709677419354</v>
      </c>
      <c r="G15" s="26">
        <v>39</v>
      </c>
      <c r="H15" s="26">
        <v>18</v>
      </c>
      <c r="I15" s="26">
        <v>1</v>
      </c>
      <c r="J15" s="26">
        <v>58</v>
      </c>
      <c r="K15" s="26">
        <v>67</v>
      </c>
      <c r="L15" s="26">
        <v>18</v>
      </c>
      <c r="M15" s="26">
        <v>32</v>
      </c>
      <c r="N15" s="26">
        <v>44</v>
      </c>
      <c r="O15" s="12">
        <v>29</v>
      </c>
      <c r="P15" s="26">
        <v>26</v>
      </c>
      <c r="Q15" s="26">
        <v>24</v>
      </c>
      <c r="R15" s="11" t="s">
        <v>35</v>
      </c>
      <c r="T15" s="35"/>
    </row>
    <row r="16" spans="1:26" ht="15.95" customHeight="1" x14ac:dyDescent="0.2">
      <c r="C16" s="3" t="s">
        <v>17</v>
      </c>
      <c r="D16" s="26">
        <v>824</v>
      </c>
      <c r="E16" s="19">
        <f t="shared" ref="E16:E32" si="4">SUM(G16:R16)</f>
        <v>843</v>
      </c>
      <c r="F16" s="27">
        <f t="shared" si="3"/>
        <v>2.3058252427184467</v>
      </c>
      <c r="G16" s="26">
        <v>28</v>
      </c>
      <c r="H16" s="26">
        <v>97</v>
      </c>
      <c r="I16" s="11">
        <v>75</v>
      </c>
      <c r="J16" s="26">
        <v>89</v>
      </c>
      <c r="K16" s="11" t="s">
        <v>35</v>
      </c>
      <c r="L16" s="26">
        <v>76</v>
      </c>
      <c r="M16" s="26">
        <v>33</v>
      </c>
      <c r="N16" s="26">
        <v>288</v>
      </c>
      <c r="O16" s="12">
        <v>119</v>
      </c>
      <c r="P16" s="26">
        <v>38</v>
      </c>
      <c r="Q16" s="11" t="s">
        <v>35</v>
      </c>
      <c r="R16" s="11" t="s">
        <v>35</v>
      </c>
      <c r="T16" s="35"/>
    </row>
    <row r="17" spans="1:20" ht="15.95" customHeight="1" x14ac:dyDescent="0.2">
      <c r="C17" s="1" t="s">
        <v>18</v>
      </c>
      <c r="D17" s="26">
        <v>242</v>
      </c>
      <c r="E17" s="19">
        <f t="shared" si="4"/>
        <v>253</v>
      </c>
      <c r="F17" s="27">
        <f t="shared" si="3"/>
        <v>4.5454545454545459</v>
      </c>
      <c r="G17" s="11">
        <v>8</v>
      </c>
      <c r="H17" s="26">
        <v>37</v>
      </c>
      <c r="I17" s="11">
        <v>1</v>
      </c>
      <c r="J17" s="26">
        <v>52</v>
      </c>
      <c r="K17" s="26">
        <v>4</v>
      </c>
      <c r="L17" s="26">
        <v>16</v>
      </c>
      <c r="M17" s="26">
        <v>21</v>
      </c>
      <c r="N17" s="26">
        <v>91</v>
      </c>
      <c r="O17" s="12">
        <v>1</v>
      </c>
      <c r="P17" s="26">
        <v>22</v>
      </c>
      <c r="Q17" s="11" t="s">
        <v>35</v>
      </c>
      <c r="R17" s="11" t="s">
        <v>35</v>
      </c>
      <c r="T17" s="35"/>
    </row>
    <row r="18" spans="1:20" ht="15.95" customHeight="1" x14ac:dyDescent="0.2">
      <c r="C18" s="3" t="s">
        <v>19</v>
      </c>
      <c r="D18" s="26">
        <v>650</v>
      </c>
      <c r="E18" s="19">
        <f t="shared" si="4"/>
        <v>665</v>
      </c>
      <c r="F18" s="27">
        <f t="shared" si="3"/>
        <v>2.3076923076923079</v>
      </c>
      <c r="G18" s="26">
        <v>34</v>
      </c>
      <c r="H18" s="26">
        <v>39</v>
      </c>
      <c r="I18" s="11">
        <v>20</v>
      </c>
      <c r="J18" s="26">
        <v>132</v>
      </c>
      <c r="K18" s="26">
        <v>5</v>
      </c>
      <c r="L18" s="26">
        <v>35</v>
      </c>
      <c r="M18" s="26">
        <v>11</v>
      </c>
      <c r="N18" s="26">
        <v>264</v>
      </c>
      <c r="O18" s="12">
        <v>53</v>
      </c>
      <c r="P18" s="26">
        <v>71</v>
      </c>
      <c r="Q18" s="11">
        <v>1</v>
      </c>
      <c r="R18" s="11" t="s">
        <v>35</v>
      </c>
      <c r="T18" s="35"/>
    </row>
    <row r="19" spans="1:20" ht="15.95" customHeight="1" x14ac:dyDescent="0.2">
      <c r="C19" s="3" t="s">
        <v>20</v>
      </c>
      <c r="D19" s="26">
        <v>600</v>
      </c>
      <c r="E19" s="19">
        <f t="shared" si="4"/>
        <v>633</v>
      </c>
      <c r="F19" s="27">
        <f t="shared" si="3"/>
        <v>5.5</v>
      </c>
      <c r="G19" s="26">
        <v>65</v>
      </c>
      <c r="H19" s="26">
        <v>53</v>
      </c>
      <c r="I19" s="26">
        <v>21</v>
      </c>
      <c r="J19" s="26">
        <v>170</v>
      </c>
      <c r="K19" s="26">
        <v>20</v>
      </c>
      <c r="L19" s="26">
        <v>33</v>
      </c>
      <c r="M19" s="26">
        <v>25</v>
      </c>
      <c r="N19" s="26">
        <v>157</v>
      </c>
      <c r="O19" s="12">
        <v>33</v>
      </c>
      <c r="P19" s="26">
        <v>56</v>
      </c>
      <c r="Q19" s="11" t="s">
        <v>35</v>
      </c>
      <c r="R19" s="11" t="s">
        <v>35</v>
      </c>
      <c r="T19" s="35"/>
    </row>
    <row r="20" spans="1:20" ht="15.95" customHeight="1" x14ac:dyDescent="0.2">
      <c r="C20" s="3" t="s">
        <v>21</v>
      </c>
      <c r="D20" s="26">
        <v>540</v>
      </c>
      <c r="E20" s="19">
        <f t="shared" si="4"/>
        <v>630</v>
      </c>
      <c r="F20" s="27">
        <f t="shared" si="3"/>
        <v>16.666666666666664</v>
      </c>
      <c r="G20" s="26">
        <v>27</v>
      </c>
      <c r="H20" s="26">
        <v>23</v>
      </c>
      <c r="I20" s="26">
        <v>71</v>
      </c>
      <c r="J20" s="26">
        <v>78</v>
      </c>
      <c r="K20" s="11">
        <v>6</v>
      </c>
      <c r="L20" s="26">
        <v>46</v>
      </c>
      <c r="M20" s="26">
        <v>22</v>
      </c>
      <c r="N20" s="26">
        <v>296</v>
      </c>
      <c r="O20" s="12">
        <v>25</v>
      </c>
      <c r="P20" s="26">
        <v>36</v>
      </c>
      <c r="Q20" s="11" t="s">
        <v>35</v>
      </c>
      <c r="R20" s="11" t="s">
        <v>35</v>
      </c>
      <c r="T20" s="35"/>
    </row>
    <row r="21" spans="1:20" ht="15.95" customHeight="1" x14ac:dyDescent="0.2">
      <c r="C21" s="3" t="s">
        <v>22</v>
      </c>
      <c r="D21" s="26">
        <v>250</v>
      </c>
      <c r="E21" s="19">
        <f t="shared" si="4"/>
        <v>253</v>
      </c>
      <c r="F21" s="27">
        <f t="shared" si="3"/>
        <v>1.2</v>
      </c>
      <c r="G21" s="11">
        <v>1</v>
      </c>
      <c r="H21" s="26">
        <v>20</v>
      </c>
      <c r="I21" s="11">
        <v>19</v>
      </c>
      <c r="J21" s="26">
        <v>86</v>
      </c>
      <c r="K21" s="11" t="s">
        <v>35</v>
      </c>
      <c r="L21" s="11">
        <v>27</v>
      </c>
      <c r="M21" s="26">
        <v>9</v>
      </c>
      <c r="N21" s="26">
        <v>52</v>
      </c>
      <c r="O21" s="12">
        <v>10</v>
      </c>
      <c r="P21" s="26">
        <v>29</v>
      </c>
      <c r="Q21" s="11" t="s">
        <v>35</v>
      </c>
      <c r="R21" s="11" t="s">
        <v>35</v>
      </c>
    </row>
    <row r="22" spans="1:20" ht="15.95" customHeight="1" x14ac:dyDescent="0.2">
      <c r="C22" s="3" t="s">
        <v>23</v>
      </c>
      <c r="D22" s="26">
        <v>7</v>
      </c>
      <c r="E22" s="19">
        <f t="shared" si="4"/>
        <v>25</v>
      </c>
      <c r="F22" s="27">
        <f t="shared" si="3"/>
        <v>257.14285714285717</v>
      </c>
      <c r="G22" s="11" t="s">
        <v>35</v>
      </c>
      <c r="H22" s="26">
        <v>2</v>
      </c>
      <c r="I22" s="11" t="s">
        <v>35</v>
      </c>
      <c r="J22" s="11">
        <v>2</v>
      </c>
      <c r="K22" s="11" t="s">
        <v>35</v>
      </c>
      <c r="L22" s="11">
        <v>1</v>
      </c>
      <c r="M22" s="11" t="s">
        <v>35</v>
      </c>
      <c r="N22" s="26">
        <v>19</v>
      </c>
      <c r="O22" s="12" t="s">
        <v>35</v>
      </c>
      <c r="P22" s="11">
        <v>1</v>
      </c>
      <c r="Q22" s="11" t="s">
        <v>35</v>
      </c>
      <c r="R22" s="11" t="s">
        <v>35</v>
      </c>
    </row>
    <row r="23" spans="1:20" ht="15.95" customHeight="1" x14ac:dyDescent="0.2">
      <c r="C23" s="3" t="s">
        <v>24</v>
      </c>
      <c r="D23" s="26">
        <v>25</v>
      </c>
      <c r="E23" s="19">
        <f t="shared" si="4"/>
        <v>16</v>
      </c>
      <c r="F23" s="27">
        <f t="shared" si="3"/>
        <v>-36</v>
      </c>
      <c r="G23" s="11" t="s">
        <v>35</v>
      </c>
      <c r="H23" s="11" t="s">
        <v>35</v>
      </c>
      <c r="I23" s="11" t="s">
        <v>35</v>
      </c>
      <c r="J23" s="11">
        <v>2</v>
      </c>
      <c r="K23" s="11" t="s">
        <v>35</v>
      </c>
      <c r="L23" s="26">
        <v>2</v>
      </c>
      <c r="M23" s="11">
        <v>1</v>
      </c>
      <c r="N23" s="26">
        <v>8</v>
      </c>
      <c r="O23" s="11" t="s">
        <v>35</v>
      </c>
      <c r="P23" s="11">
        <v>3</v>
      </c>
      <c r="Q23" s="11" t="s">
        <v>35</v>
      </c>
      <c r="R23" s="11" t="s">
        <v>35</v>
      </c>
    </row>
    <row r="24" spans="1:20" ht="15.95" customHeight="1" x14ac:dyDescent="0.2">
      <c r="C24" s="3" t="s">
        <v>25</v>
      </c>
      <c r="D24" s="26">
        <v>331</v>
      </c>
      <c r="E24" s="19">
        <f t="shared" si="4"/>
        <v>261</v>
      </c>
      <c r="F24" s="27">
        <f t="shared" si="3"/>
        <v>-21.148036253776432</v>
      </c>
      <c r="G24" s="11" t="s">
        <v>35</v>
      </c>
      <c r="H24" s="26">
        <v>2</v>
      </c>
      <c r="I24" s="11" t="s">
        <v>35</v>
      </c>
      <c r="J24" s="11">
        <v>20</v>
      </c>
      <c r="K24" s="11" t="s">
        <v>35</v>
      </c>
      <c r="L24" s="11">
        <v>8</v>
      </c>
      <c r="M24" s="26" t="s">
        <v>35</v>
      </c>
      <c r="N24" s="26">
        <v>211</v>
      </c>
      <c r="O24" s="12">
        <v>12</v>
      </c>
      <c r="P24" s="26">
        <v>8</v>
      </c>
      <c r="Q24" s="11" t="s">
        <v>35</v>
      </c>
      <c r="R24" s="11" t="s">
        <v>35</v>
      </c>
    </row>
    <row r="25" spans="1:20" ht="15.95" customHeight="1" x14ac:dyDescent="0.2">
      <c r="C25" s="1" t="s">
        <v>26</v>
      </c>
      <c r="D25" s="26">
        <v>120</v>
      </c>
      <c r="E25" s="19">
        <f t="shared" si="4"/>
        <v>74</v>
      </c>
      <c r="F25" s="27">
        <f t="shared" si="3"/>
        <v>-38.333333333333336</v>
      </c>
      <c r="G25" s="28" t="s">
        <v>35</v>
      </c>
      <c r="H25" s="29">
        <v>6</v>
      </c>
      <c r="I25" s="28" t="s">
        <v>35</v>
      </c>
      <c r="J25" s="28">
        <v>22</v>
      </c>
      <c r="K25" s="28" t="s">
        <v>35</v>
      </c>
      <c r="L25" s="28" t="s">
        <v>35</v>
      </c>
      <c r="M25" s="28">
        <v>2</v>
      </c>
      <c r="N25" s="29">
        <v>30</v>
      </c>
      <c r="O25" s="30" t="s">
        <v>35</v>
      </c>
      <c r="P25" s="29">
        <v>14</v>
      </c>
      <c r="Q25" s="28" t="s">
        <v>35</v>
      </c>
      <c r="R25" s="28" t="s">
        <v>35</v>
      </c>
    </row>
    <row r="26" spans="1:20" ht="15.95" customHeight="1" x14ac:dyDescent="0.2">
      <c r="C26" s="3" t="s">
        <v>27</v>
      </c>
      <c r="D26" s="26">
        <v>94</v>
      </c>
      <c r="E26" s="19">
        <f t="shared" si="4"/>
        <v>100</v>
      </c>
      <c r="F26" s="27">
        <f t="shared" si="3"/>
        <v>6.3829787234042552</v>
      </c>
      <c r="G26" s="28" t="s">
        <v>35</v>
      </c>
      <c r="H26" s="28">
        <v>5</v>
      </c>
      <c r="I26" s="28">
        <v>1</v>
      </c>
      <c r="J26" s="29">
        <v>44</v>
      </c>
      <c r="K26" s="28" t="s">
        <v>35</v>
      </c>
      <c r="L26" s="28" t="s">
        <v>35</v>
      </c>
      <c r="M26" s="29">
        <v>8</v>
      </c>
      <c r="N26" s="29">
        <v>36</v>
      </c>
      <c r="O26" s="30" t="s">
        <v>35</v>
      </c>
      <c r="P26" s="29">
        <v>6</v>
      </c>
      <c r="Q26" s="28" t="s">
        <v>35</v>
      </c>
      <c r="R26" s="28" t="s">
        <v>35</v>
      </c>
    </row>
    <row r="27" spans="1:20" ht="15.95" customHeight="1" x14ac:dyDescent="0.2">
      <c r="C27" s="1" t="s">
        <v>28</v>
      </c>
      <c r="D27" s="26">
        <v>49</v>
      </c>
      <c r="E27" s="19">
        <f t="shared" si="4"/>
        <v>159</v>
      </c>
      <c r="F27" s="27">
        <f>((E27-D27)/D27)*100</f>
        <v>224.48979591836732</v>
      </c>
      <c r="G27" s="28" t="s">
        <v>35</v>
      </c>
      <c r="H27" s="28" t="s">
        <v>35</v>
      </c>
      <c r="I27" s="28" t="s">
        <v>35</v>
      </c>
      <c r="J27" s="28">
        <v>6</v>
      </c>
      <c r="K27" s="28" t="s">
        <v>35</v>
      </c>
      <c r="L27" s="29" t="s">
        <v>35</v>
      </c>
      <c r="M27" s="28">
        <v>1</v>
      </c>
      <c r="N27" s="29">
        <v>141</v>
      </c>
      <c r="O27" s="28" t="s">
        <v>35</v>
      </c>
      <c r="P27" s="29">
        <v>11</v>
      </c>
      <c r="Q27" s="28" t="s">
        <v>35</v>
      </c>
      <c r="R27" s="28" t="s">
        <v>35</v>
      </c>
    </row>
    <row r="28" spans="1:20" ht="15.95" customHeight="1" x14ac:dyDescent="0.2">
      <c r="C28" s="3" t="s">
        <v>29</v>
      </c>
      <c r="D28" s="26">
        <v>2192</v>
      </c>
      <c r="E28" s="19">
        <f t="shared" si="4"/>
        <v>1237</v>
      </c>
      <c r="F28" s="27">
        <f t="shared" si="3"/>
        <v>-43.567518248175183</v>
      </c>
      <c r="G28" s="28" t="s">
        <v>35</v>
      </c>
      <c r="H28" s="29">
        <v>8</v>
      </c>
      <c r="I28" s="29">
        <v>25</v>
      </c>
      <c r="J28" s="29">
        <v>546</v>
      </c>
      <c r="K28" s="28">
        <v>1</v>
      </c>
      <c r="L28" s="29">
        <v>21</v>
      </c>
      <c r="M28" s="29">
        <v>11</v>
      </c>
      <c r="N28" s="29">
        <v>526</v>
      </c>
      <c r="O28" s="30">
        <v>19</v>
      </c>
      <c r="P28" s="29">
        <v>80</v>
      </c>
      <c r="Q28" s="29" t="s">
        <v>35</v>
      </c>
      <c r="R28" s="28" t="s">
        <v>35</v>
      </c>
    </row>
    <row r="29" spans="1:20" ht="18" customHeight="1" x14ac:dyDescent="0.2">
      <c r="B29" s="45" t="s">
        <v>30</v>
      </c>
      <c r="C29" s="46"/>
      <c r="D29" s="26">
        <v>901</v>
      </c>
      <c r="E29" s="19">
        <f t="shared" si="4"/>
        <v>1039</v>
      </c>
      <c r="F29" s="27">
        <f>((E29-D29)/D29)*100</f>
        <v>15.316315205327413</v>
      </c>
      <c r="G29" s="29">
        <v>69</v>
      </c>
      <c r="H29" s="29">
        <v>55</v>
      </c>
      <c r="I29" s="29">
        <v>39</v>
      </c>
      <c r="J29" s="29">
        <v>143</v>
      </c>
      <c r="K29" s="29">
        <v>17</v>
      </c>
      <c r="L29" s="29">
        <v>52</v>
      </c>
      <c r="M29" s="29">
        <v>41</v>
      </c>
      <c r="N29" s="29">
        <v>433</v>
      </c>
      <c r="O29" s="30">
        <v>52</v>
      </c>
      <c r="P29" s="29">
        <v>92</v>
      </c>
      <c r="Q29" s="29">
        <v>14</v>
      </c>
      <c r="R29" s="30">
        <v>32</v>
      </c>
    </row>
    <row r="30" spans="1:20" ht="18" customHeight="1" x14ac:dyDescent="0.2">
      <c r="B30" s="45" t="s">
        <v>31</v>
      </c>
      <c r="C30" s="46"/>
      <c r="D30" s="26">
        <v>386</v>
      </c>
      <c r="E30" s="19">
        <f>SUM(G30:R30)</f>
        <v>296</v>
      </c>
      <c r="F30" s="27">
        <f t="shared" si="3"/>
        <v>-23.316062176165804</v>
      </c>
      <c r="G30" s="29">
        <v>2</v>
      </c>
      <c r="H30" s="29">
        <v>29</v>
      </c>
      <c r="I30" s="29">
        <v>9</v>
      </c>
      <c r="J30" s="29">
        <v>51</v>
      </c>
      <c r="K30" s="29">
        <v>17</v>
      </c>
      <c r="L30" s="29">
        <v>14</v>
      </c>
      <c r="M30" s="29">
        <v>6</v>
      </c>
      <c r="N30" s="29">
        <v>134</v>
      </c>
      <c r="O30" s="30">
        <v>12</v>
      </c>
      <c r="P30" s="29">
        <v>11</v>
      </c>
      <c r="Q30" s="29">
        <v>8</v>
      </c>
      <c r="R30" s="30">
        <v>3</v>
      </c>
    </row>
    <row r="31" spans="1:20" ht="18" customHeight="1" x14ac:dyDescent="0.2">
      <c r="B31" s="45" t="s">
        <v>32</v>
      </c>
      <c r="C31" s="46"/>
      <c r="D31" s="26">
        <v>375</v>
      </c>
      <c r="E31" s="19">
        <f t="shared" si="4"/>
        <v>365</v>
      </c>
      <c r="F31" s="27">
        <f t="shared" si="3"/>
        <v>-2.666666666666667</v>
      </c>
      <c r="G31" s="29">
        <v>3</v>
      </c>
      <c r="H31" s="29">
        <v>10</v>
      </c>
      <c r="I31" s="29">
        <v>15</v>
      </c>
      <c r="J31" s="29">
        <v>36</v>
      </c>
      <c r="K31" s="28" t="s">
        <v>35</v>
      </c>
      <c r="L31" s="29">
        <v>22</v>
      </c>
      <c r="M31" s="29">
        <v>11</v>
      </c>
      <c r="N31" s="29">
        <v>249</v>
      </c>
      <c r="O31" s="28">
        <v>5</v>
      </c>
      <c r="P31" s="29">
        <v>6</v>
      </c>
      <c r="Q31" s="28" t="s">
        <v>35</v>
      </c>
      <c r="R31" s="28">
        <v>8</v>
      </c>
    </row>
    <row r="32" spans="1:20" ht="20.100000000000001" customHeight="1" x14ac:dyDescent="0.2">
      <c r="A32" s="23" t="s">
        <v>9</v>
      </c>
      <c r="C32" s="20"/>
      <c r="D32" s="26">
        <v>803</v>
      </c>
      <c r="E32" s="19">
        <f t="shared" si="4"/>
        <v>778</v>
      </c>
      <c r="F32" s="27">
        <f t="shared" si="3"/>
        <v>-3.1133250311332503</v>
      </c>
      <c r="G32" s="29">
        <v>34</v>
      </c>
      <c r="H32" s="29">
        <v>28</v>
      </c>
      <c r="I32" s="29">
        <v>48</v>
      </c>
      <c r="J32" s="29">
        <v>118</v>
      </c>
      <c r="K32" s="29">
        <v>13</v>
      </c>
      <c r="L32" s="29">
        <v>38</v>
      </c>
      <c r="M32" s="29">
        <v>32</v>
      </c>
      <c r="N32" s="29">
        <v>384</v>
      </c>
      <c r="O32" s="30">
        <v>25</v>
      </c>
      <c r="P32" s="29">
        <v>32</v>
      </c>
      <c r="Q32" s="29">
        <v>7</v>
      </c>
      <c r="R32" s="30">
        <v>19</v>
      </c>
    </row>
    <row r="33" spans="1:18" ht="9.9499999999999993" customHeight="1" x14ac:dyDescent="0.2">
      <c r="A33" s="25"/>
      <c r="B33" s="25"/>
      <c r="C33" s="9"/>
      <c r="D33" s="10"/>
      <c r="E33" s="10"/>
      <c r="F33" s="9"/>
      <c r="G33" s="6"/>
      <c r="H33" s="8"/>
      <c r="I33" s="8"/>
      <c r="J33" s="8"/>
      <c r="K33" s="8"/>
      <c r="L33" s="8"/>
      <c r="M33" s="8"/>
      <c r="N33" s="8"/>
      <c r="O33" s="7"/>
      <c r="P33" s="6"/>
      <c r="Q33" s="6"/>
      <c r="R33" s="5"/>
    </row>
    <row r="34" spans="1:18" ht="9.9499999999999993" customHeight="1" x14ac:dyDescent="0.2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s="21" customFormat="1" ht="14.1" customHeight="1" x14ac:dyDescent="0.2">
      <c r="A35" s="47" t="s">
        <v>47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</row>
    <row r="36" spans="1:18" s="21" customFormat="1" ht="14.1" customHeight="1" x14ac:dyDescent="0.2">
      <c r="A36" s="47" t="s">
        <v>48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</row>
    <row r="37" spans="1:18" s="21" customFormat="1" ht="14.1" customHeight="1" x14ac:dyDescent="0.2">
      <c r="A37" s="47" t="s">
        <v>33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</row>
    <row r="38" spans="1:18" s="21" customFormat="1" ht="14.1" customHeight="1" x14ac:dyDescent="0.2">
      <c r="A38" s="22" t="s">
        <v>13</v>
      </c>
      <c r="D38" s="2"/>
      <c r="E38" s="2"/>
      <c r="F38" s="2"/>
    </row>
    <row r="39" spans="1:18" s="21" customFormat="1" ht="14.1" customHeight="1" x14ac:dyDescent="0.2">
      <c r="A39" s="48" t="s">
        <v>5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</row>
    <row r="40" spans="1:18" s="21" customFormat="1" ht="14.1" customHeight="1" x14ac:dyDescent="0.2">
      <c r="A40" s="44" t="s">
        <v>40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</row>
  </sheetData>
  <mergeCells count="33">
    <mergeCell ref="A1:R1"/>
    <mergeCell ref="A2:R2"/>
    <mergeCell ref="A3:R3"/>
    <mergeCell ref="A5:R5"/>
    <mergeCell ref="D7:R7"/>
    <mergeCell ref="A40:R40"/>
    <mergeCell ref="I9:I10"/>
    <mergeCell ref="B14:C14"/>
    <mergeCell ref="B29:C29"/>
    <mergeCell ref="B30:C30"/>
    <mergeCell ref="B31:C31"/>
    <mergeCell ref="A37:R37"/>
    <mergeCell ref="A39:Q39"/>
    <mergeCell ref="N9:N10"/>
    <mergeCell ref="M9:M10"/>
    <mergeCell ref="L9:L10"/>
    <mergeCell ref="F8:F10"/>
    <mergeCell ref="O9:O10"/>
    <mergeCell ref="A35:R35"/>
    <mergeCell ref="A36:R36"/>
    <mergeCell ref="Q9:Q10"/>
    <mergeCell ref="A12:C12"/>
    <mergeCell ref="P9:P10"/>
    <mergeCell ref="R9:R10"/>
    <mergeCell ref="A7:C10"/>
    <mergeCell ref="D9:D10"/>
    <mergeCell ref="G8:R8"/>
    <mergeCell ref="D8:E8"/>
    <mergeCell ref="H9:H10"/>
    <mergeCell ref="G9:G10"/>
    <mergeCell ref="J9:J10"/>
    <mergeCell ref="K9:K10"/>
    <mergeCell ref="E9:E10"/>
  </mergeCells>
  <printOptions horizontalCentered="1"/>
  <pageMargins left="0.70866141732283472" right="0.70866141732283472" top="0.98425196850393704" bottom="0.98425196850393704" header="0.31496062992125984" footer="0.31496062992125984"/>
  <pageSetup scale="75" orientation="landscape" r:id="rId1"/>
  <ignoredErrors>
    <ignoredError sqref="N14 P14 J14 R13 D13:D14" formulaRange="1"/>
    <ignoredError sqref="F12:F14" formula="1"/>
    <ignoredError sqref="G13:N13 O13:P1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lujimenez@contraloria.gob.pa</dc:creator>
  <cp:lastModifiedBy>GRACIELA DE RIOS</cp:lastModifiedBy>
  <cp:lastPrinted>2025-07-24T14:15:05Z</cp:lastPrinted>
  <dcterms:created xsi:type="dcterms:W3CDTF">2018-02-26T19:38:03Z</dcterms:created>
  <dcterms:modified xsi:type="dcterms:W3CDTF">2025-07-25T20:34:17Z</dcterms:modified>
</cp:coreProperties>
</file>